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40" windowWidth="11355" windowHeight="8580"/>
  </bookViews>
  <sheets>
    <sheet name="Calcolo contributo" sheetId="7" r:id="rId1"/>
  </sheets>
  <calcPr calcId="114210"/>
</workbook>
</file>

<file path=xl/calcChain.xml><?xml version="1.0" encoding="utf-8"?>
<calcChain xmlns="http://schemas.openxmlformats.org/spreadsheetml/2006/main">
  <c r="H12" i="7"/>
  <c r="E22"/>
  <c r="E21"/>
  <c r="E20"/>
  <c r="E19"/>
  <c r="E18"/>
  <c r="E17"/>
  <c r="E16"/>
  <c r="E15"/>
  <c r="E14"/>
  <c r="E13"/>
  <c r="G13"/>
  <c r="E12"/>
  <c r="E23"/>
  <c r="F13"/>
  <c r="H13"/>
  <c r="G14"/>
  <c r="F14"/>
  <c r="H14"/>
  <c r="G15"/>
  <c r="F15"/>
  <c r="H15"/>
  <c r="G16"/>
  <c r="F16"/>
  <c r="H16"/>
  <c r="G17"/>
  <c r="F17"/>
  <c r="H17"/>
  <c r="G18"/>
  <c r="F18"/>
  <c r="H18"/>
  <c r="G19"/>
  <c r="F19"/>
  <c r="H19"/>
  <c r="G20"/>
  <c r="F20"/>
  <c r="H20"/>
  <c r="G21"/>
  <c r="F21"/>
  <c r="H21"/>
  <c r="G22"/>
  <c r="G23"/>
  <c r="E25"/>
  <c r="F22"/>
  <c r="H22"/>
  <c r="F23"/>
</calcChain>
</file>

<file path=xl/sharedStrings.xml><?xml version="1.0" encoding="utf-8"?>
<sst xmlns="http://schemas.openxmlformats.org/spreadsheetml/2006/main" count="15" uniqueCount="15">
  <si>
    <t>Finanziamento</t>
  </si>
  <si>
    <t>Tasso</t>
  </si>
  <si>
    <t>Rata</t>
  </si>
  <si>
    <t>Quota capitale</t>
  </si>
  <si>
    <t>Quota interessi</t>
  </si>
  <si>
    <t>Debito residuo</t>
  </si>
  <si>
    <t>Totale</t>
  </si>
  <si>
    <t>Tempo (Anno)</t>
  </si>
  <si>
    <t>Tempo (semestre)</t>
  </si>
  <si>
    <t>Semestri</t>
  </si>
  <si>
    <t>Visualizza risultato</t>
  </si>
  <si>
    <t>Inserisci importo</t>
  </si>
  <si>
    <t>Campo editabile per l'immissione dell'importo del finanziamento</t>
  </si>
  <si>
    <t>Campo di visualizzazione del risultato</t>
  </si>
  <si>
    <t>MISURA "BENI STRUMENTALI" - FOGLIO DI CALCOLO DEL CONTRIBUTO MISE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</si>
</sst>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i/>
      <sz val="11"/>
      <name val="Arial"/>
      <family val="2"/>
    </font>
    <font>
      <b/>
      <sz val="10"/>
      <color indexed="2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0" fillId="0" borderId="2" xfId="0" applyNumberFormat="1" applyBorder="1"/>
    <xf numFmtId="164" fontId="2" fillId="0" borderId="1" xfId="0" applyNumberFormat="1" applyFont="1" applyFill="1" applyBorder="1"/>
    <xf numFmtId="0" fontId="0" fillId="0" borderId="0" xfId="0" applyAlignme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2" fillId="3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4" fontId="6" fillId="0" borderId="2" xfId="0" applyNumberFormat="1" applyFont="1" applyBorder="1"/>
    <xf numFmtId="164" fontId="6" fillId="0" borderId="1" xfId="0" applyNumberFormat="1" applyFont="1" applyBorder="1"/>
    <xf numFmtId="164" fontId="7" fillId="0" borderId="1" xfId="0" applyNumberFormat="1" applyFont="1" applyFill="1" applyBorder="1"/>
    <xf numFmtId="0" fontId="3" fillId="2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6" fillId="0" borderId="0" xfId="0" applyFont="1" applyBorder="1"/>
    <xf numFmtId="0" fontId="9" fillId="0" borderId="0" xfId="0" applyFont="1" applyBorder="1" applyAlignment="1">
      <alignment horizontal="right"/>
    </xf>
    <xf numFmtId="0" fontId="0" fillId="0" borderId="7" xfId="0" applyBorder="1" applyAlignment="1"/>
    <xf numFmtId="0" fontId="0" fillId="0" borderId="8" xfId="0" applyBorder="1"/>
    <xf numFmtId="0" fontId="0" fillId="0" borderId="9" xfId="0" applyBorder="1"/>
    <xf numFmtId="0" fontId="0" fillId="0" borderId="10" xfId="0" applyBorder="1" applyAlignment="1"/>
    <xf numFmtId="0" fontId="3" fillId="4" borderId="1" xfId="0" applyFont="1" applyFill="1" applyBorder="1" applyAlignment="1">
      <alignment horizontal="center" vertical="center" wrapText="1"/>
    </xf>
    <xf numFmtId="0" fontId="0" fillId="5" borderId="0" xfId="0" applyFill="1"/>
    <xf numFmtId="0" fontId="0" fillId="6" borderId="0" xfId="0" applyFill="1"/>
    <xf numFmtId="0" fontId="1" fillId="0" borderId="0" xfId="0" applyFont="1" applyAlignment="1">
      <alignment horizontal="left" indent="1"/>
    </xf>
    <xf numFmtId="0" fontId="0" fillId="0" borderId="0" xfId="0" applyFill="1"/>
    <xf numFmtId="0" fontId="1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164" fontId="7" fillId="5" borderId="11" xfId="0" applyNumberFormat="1" applyFont="1" applyFill="1" applyBorder="1" applyAlignment="1" applyProtection="1">
      <alignment horizontal="center" vertical="center"/>
      <protection locked="0"/>
    </xf>
    <xf numFmtId="164" fontId="7" fillId="5" borderId="2" xfId="0" applyNumberFormat="1" applyFont="1" applyFill="1" applyBorder="1" applyAlignment="1" applyProtection="1">
      <alignment horizontal="center" vertical="center"/>
      <protection locked="0"/>
    </xf>
    <xf numFmtId="164" fontId="5" fillId="6" borderId="11" xfId="1" applyNumberFormat="1" applyFont="1" applyFill="1" applyBorder="1" applyAlignment="1">
      <alignment horizontal="center" vertical="center"/>
    </xf>
    <xf numFmtId="164" fontId="5" fillId="6" borderId="2" xfId="1" applyNumberFormat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1530350</xdr:colOff>
      <xdr:row>7</xdr:row>
      <xdr:rowOff>95250</xdr:rowOff>
    </xdr:from>
    <xdr:to>
      <xdr:col>3</xdr:col>
      <xdr:colOff>234950</xdr:colOff>
      <xdr:row>7</xdr:row>
      <xdr:rowOff>95250</xdr:rowOff>
    </xdr:to>
    <xdr:cxnSp macro="">
      <xdr:nvCxnSpPr>
        <xdr:cNvPr id="3" name="Connettore 2 2"/>
        <xdr:cNvCxnSpPr/>
      </xdr:nvCxnSpPr>
      <xdr:spPr>
        <a:xfrm>
          <a:off x="2559050" y="1085850"/>
          <a:ext cx="495300" cy="0"/>
        </a:xfrm>
        <a:prstGeom prst="straightConnector1">
          <a:avLst/>
        </a:prstGeom>
        <a:ln>
          <a:solidFill>
            <a:schemeClr val="tx1">
              <a:lumMod val="50000"/>
              <a:lumOff val="50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1543050</xdr:colOff>
      <xdr:row>24</xdr:row>
      <xdr:rowOff>107950</xdr:rowOff>
    </xdr:from>
    <xdr:to>
      <xdr:col>3</xdr:col>
      <xdr:colOff>247650</xdr:colOff>
      <xdr:row>24</xdr:row>
      <xdr:rowOff>107950</xdr:rowOff>
    </xdr:to>
    <xdr:cxnSp macro="">
      <xdr:nvCxnSpPr>
        <xdr:cNvPr id="4" name="Connettore 2 3"/>
        <xdr:cNvCxnSpPr/>
      </xdr:nvCxnSpPr>
      <xdr:spPr>
        <a:xfrm>
          <a:off x="2571750" y="1435100"/>
          <a:ext cx="495300" cy="0"/>
        </a:xfrm>
        <a:prstGeom prst="straightConnector1">
          <a:avLst/>
        </a:prstGeom>
        <a:ln>
          <a:solidFill>
            <a:schemeClr val="tx1">
              <a:lumMod val="50000"/>
              <a:lumOff val="50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32"/>
  <sheetViews>
    <sheetView tabSelected="1" zoomScale="150" zoomScaleNormal="150" workbookViewId="0">
      <selection activeCell="E9" sqref="E9"/>
    </sheetView>
  </sheetViews>
  <sheetFormatPr defaultRowHeight="12.75"/>
  <cols>
    <col min="2" max="2" width="6.28515625" customWidth="1"/>
    <col min="3" max="3" width="26.85546875" bestFit="1" customWidth="1"/>
    <col min="4" max="4" width="5" customWidth="1"/>
    <col min="5" max="5" width="28.28515625" customWidth="1"/>
    <col min="6" max="6" width="14.85546875" bestFit="1" customWidth="1"/>
    <col min="7" max="7" width="7.42578125" customWidth="1"/>
    <col min="8" max="8" width="16.28515625" customWidth="1"/>
    <col min="11" max="11" width="13.42578125" bestFit="1" customWidth="1"/>
  </cols>
  <sheetData>
    <row r="2" spans="2:11">
      <c r="B2" s="17"/>
      <c r="C2" s="18"/>
      <c r="D2" s="18"/>
      <c r="E2" s="18"/>
      <c r="F2" s="18"/>
      <c r="G2" s="19"/>
    </row>
    <row r="3" spans="2:11">
      <c r="B3" s="20"/>
      <c r="C3" s="36" t="s">
        <v>14</v>
      </c>
      <c r="D3" s="21"/>
      <c r="E3" s="21"/>
      <c r="F3" s="21"/>
      <c r="G3" s="22"/>
    </row>
    <row r="4" spans="2:11">
      <c r="B4" s="20"/>
      <c r="C4" s="21"/>
      <c r="D4" s="21"/>
      <c r="E4" s="21"/>
      <c r="F4" s="21"/>
      <c r="G4" s="22"/>
    </row>
    <row r="5" spans="2:11">
      <c r="B5" s="20"/>
      <c r="C5" s="21"/>
      <c r="D5" s="21"/>
      <c r="E5" s="29" t="s">
        <v>9</v>
      </c>
      <c r="F5" s="29" t="s">
        <v>1</v>
      </c>
      <c r="G5" s="22"/>
    </row>
    <row r="6" spans="2:11">
      <c r="B6" s="20"/>
      <c r="C6" s="21"/>
      <c r="D6" s="21"/>
      <c r="E6" s="8">
        <v>10</v>
      </c>
      <c r="F6" s="9">
        <v>2.75E-2</v>
      </c>
      <c r="G6" s="22"/>
    </row>
    <row r="7" spans="2:11">
      <c r="B7" s="20"/>
      <c r="C7" s="21"/>
      <c r="D7" s="21"/>
      <c r="E7" s="37" t="s">
        <v>0</v>
      </c>
      <c r="F7" s="38"/>
      <c r="G7" s="22"/>
    </row>
    <row r="8" spans="2:11" ht="15">
      <c r="B8" s="20"/>
      <c r="C8" s="35" t="s">
        <v>11</v>
      </c>
      <c r="D8" s="23"/>
      <c r="E8" s="39">
        <v>150000</v>
      </c>
      <c r="F8" s="40"/>
      <c r="G8" s="22"/>
    </row>
    <row r="9" spans="2:11" ht="5.25" customHeight="1">
      <c r="B9" s="20"/>
      <c r="C9" s="23"/>
      <c r="D9" s="23"/>
      <c r="E9" s="23"/>
      <c r="F9" s="23"/>
      <c r="G9" s="22"/>
    </row>
    <row r="10" spans="2:11" ht="14.25" hidden="1">
      <c r="B10" s="20"/>
      <c r="C10" s="23"/>
      <c r="D10" s="23"/>
      <c r="E10" s="23"/>
      <c r="F10" s="23"/>
      <c r="G10" s="22"/>
    </row>
    <row r="11" spans="2:11" ht="24" hidden="1" customHeight="1">
      <c r="B11" s="20"/>
      <c r="C11" s="10" t="s">
        <v>7</v>
      </c>
      <c r="D11" s="10" t="s">
        <v>8</v>
      </c>
      <c r="E11" s="10" t="s">
        <v>2</v>
      </c>
      <c r="F11" s="10" t="s">
        <v>3</v>
      </c>
      <c r="G11" s="7" t="s">
        <v>4</v>
      </c>
      <c r="H11" s="15" t="s">
        <v>5</v>
      </c>
    </row>
    <row r="12" spans="2:11" ht="14.25" hidden="1">
      <c r="B12" s="20"/>
      <c r="C12" s="11">
        <v>0</v>
      </c>
      <c r="D12" s="11">
        <v>0</v>
      </c>
      <c r="E12" s="12">
        <f t="shared" ref="E12:E22" si="0">ABS(PMT(($F$6/2),$E$6,$E$8))</f>
        <v>16157.60480130287</v>
      </c>
      <c r="F12" s="11"/>
      <c r="G12" s="2"/>
      <c r="H12" s="16">
        <f>E8</f>
        <v>150000</v>
      </c>
    </row>
    <row r="13" spans="2:11" ht="14.25" hidden="1">
      <c r="B13" s="20"/>
      <c r="C13" s="11">
        <v>0</v>
      </c>
      <c r="D13" s="11">
        <v>1</v>
      </c>
      <c r="E13" s="12">
        <f t="shared" si="0"/>
        <v>16157.60480130287</v>
      </c>
      <c r="F13" s="13">
        <f>E13-G13</f>
        <v>14095.10480130287</v>
      </c>
      <c r="G13" s="3">
        <f t="shared" ref="G13:G22" si="1">H12*($F$6/2)</f>
        <v>2062.5</v>
      </c>
      <c r="H13" s="4">
        <f t="shared" ref="H13:H22" si="2">H12-F13</f>
        <v>135904.89519869714</v>
      </c>
      <c r="K13" s="1"/>
    </row>
    <row r="14" spans="2:11" ht="14.25" hidden="1">
      <c r="B14" s="20"/>
      <c r="C14" s="11">
        <v>1</v>
      </c>
      <c r="D14" s="11">
        <v>2</v>
      </c>
      <c r="E14" s="12">
        <f t="shared" si="0"/>
        <v>16157.60480130287</v>
      </c>
      <c r="F14" s="13">
        <f t="shared" ref="F14:F22" si="3">E14-G14</f>
        <v>14288.912492320786</v>
      </c>
      <c r="G14" s="3">
        <f t="shared" si="1"/>
        <v>1868.6923089820857</v>
      </c>
      <c r="H14" s="4">
        <f t="shared" si="2"/>
        <v>121615.98270637635</v>
      </c>
    </row>
    <row r="15" spans="2:11" ht="14.25" hidden="1">
      <c r="B15" s="20"/>
      <c r="C15" s="11">
        <v>1</v>
      </c>
      <c r="D15" s="11">
        <v>3</v>
      </c>
      <c r="E15" s="12">
        <f t="shared" si="0"/>
        <v>16157.60480130287</v>
      </c>
      <c r="F15" s="13">
        <f t="shared" si="3"/>
        <v>14485.385039090195</v>
      </c>
      <c r="G15" s="3">
        <f t="shared" si="1"/>
        <v>1672.2197622126748</v>
      </c>
      <c r="H15" s="4">
        <f t="shared" si="2"/>
        <v>107130.59766728616</v>
      </c>
      <c r="K15" s="1"/>
    </row>
    <row r="16" spans="2:11" ht="14.25" hidden="1">
      <c r="B16" s="20"/>
      <c r="C16" s="11">
        <v>2</v>
      </c>
      <c r="D16" s="11">
        <v>4</v>
      </c>
      <c r="E16" s="12">
        <f t="shared" si="0"/>
        <v>16157.60480130287</v>
      </c>
      <c r="F16" s="13">
        <f t="shared" si="3"/>
        <v>14684.559083377686</v>
      </c>
      <c r="G16" s="3">
        <f t="shared" si="1"/>
        <v>1473.0457179251846</v>
      </c>
      <c r="H16" s="4">
        <f t="shared" si="2"/>
        <v>92446.038583908477</v>
      </c>
    </row>
    <row r="17" spans="2:14" ht="14.25" hidden="1">
      <c r="B17" s="20"/>
      <c r="C17" s="11">
        <v>2</v>
      </c>
      <c r="D17" s="11">
        <v>5</v>
      </c>
      <c r="E17" s="12">
        <f t="shared" si="0"/>
        <v>16157.60480130287</v>
      </c>
      <c r="F17" s="13">
        <f t="shared" si="3"/>
        <v>14886.471770774129</v>
      </c>
      <c r="G17" s="3">
        <f t="shared" si="1"/>
        <v>1271.1330305287415</v>
      </c>
      <c r="H17" s="4">
        <f t="shared" si="2"/>
        <v>77559.566813134355</v>
      </c>
    </row>
    <row r="18" spans="2:14" ht="14.25" hidden="1">
      <c r="B18" s="20"/>
      <c r="C18" s="11">
        <v>3</v>
      </c>
      <c r="D18" s="11">
        <v>6</v>
      </c>
      <c r="E18" s="12">
        <f t="shared" si="0"/>
        <v>16157.60480130287</v>
      </c>
      <c r="F18" s="13">
        <f t="shared" si="3"/>
        <v>15091.160757622272</v>
      </c>
      <c r="G18" s="3">
        <f t="shared" si="1"/>
        <v>1066.4440436805974</v>
      </c>
      <c r="H18" s="4">
        <f t="shared" si="2"/>
        <v>62468.406055512081</v>
      </c>
    </row>
    <row r="19" spans="2:14" ht="14.25" hidden="1">
      <c r="B19" s="20"/>
      <c r="C19" s="11">
        <v>3</v>
      </c>
      <c r="D19" s="11">
        <v>7</v>
      </c>
      <c r="E19" s="12">
        <f t="shared" si="0"/>
        <v>16157.60480130287</v>
      </c>
      <c r="F19" s="13">
        <f t="shared" si="3"/>
        <v>15298.664218039579</v>
      </c>
      <c r="G19" s="3">
        <f t="shared" si="1"/>
        <v>858.94058326329116</v>
      </c>
      <c r="H19" s="4">
        <f t="shared" si="2"/>
        <v>47169.741837472502</v>
      </c>
    </row>
    <row r="20" spans="2:14" ht="14.25" hidden="1">
      <c r="B20" s="20"/>
      <c r="C20" s="11">
        <v>4</v>
      </c>
      <c r="D20" s="11">
        <v>8</v>
      </c>
      <c r="E20" s="12">
        <f t="shared" si="0"/>
        <v>16157.60480130287</v>
      </c>
      <c r="F20" s="13">
        <f t="shared" si="3"/>
        <v>15509.020851037623</v>
      </c>
      <c r="G20" s="3">
        <f t="shared" si="1"/>
        <v>648.58395026524693</v>
      </c>
      <c r="H20" s="4">
        <f t="shared" si="2"/>
        <v>31660.720986434877</v>
      </c>
    </row>
    <row r="21" spans="2:14" ht="14.25" hidden="1">
      <c r="B21" s="20"/>
      <c r="C21" s="11">
        <v>4</v>
      </c>
      <c r="D21" s="11">
        <v>9</v>
      </c>
      <c r="E21" s="12">
        <f t="shared" si="0"/>
        <v>16157.60480130287</v>
      </c>
      <c r="F21" s="13">
        <f t="shared" si="3"/>
        <v>15722.26988773939</v>
      </c>
      <c r="G21" s="3">
        <f t="shared" si="1"/>
        <v>435.33491356347957</v>
      </c>
      <c r="H21" s="4">
        <f t="shared" si="2"/>
        <v>15938.451098695487</v>
      </c>
    </row>
    <row r="22" spans="2:14" ht="14.25" hidden="1">
      <c r="B22" s="20"/>
      <c r="C22" s="11">
        <v>5</v>
      </c>
      <c r="D22" s="11">
        <v>10</v>
      </c>
      <c r="E22" s="12">
        <f t="shared" si="0"/>
        <v>16157.60480130287</v>
      </c>
      <c r="F22" s="13">
        <f t="shared" si="3"/>
        <v>15938.451098695807</v>
      </c>
      <c r="G22" s="3">
        <f t="shared" si="1"/>
        <v>219.15370260706294</v>
      </c>
      <c r="H22" s="4">
        <f t="shared" si="2"/>
        <v>-3.2014213502407074E-10</v>
      </c>
    </row>
    <row r="23" spans="2:14" ht="15" hidden="1">
      <c r="B23" s="20"/>
      <c r="C23" s="23"/>
      <c r="D23" s="24" t="s">
        <v>6</v>
      </c>
      <c r="E23" s="14">
        <f>SUM(E13:E22)</f>
        <v>161576.04801302866</v>
      </c>
      <c r="F23" s="14">
        <f>SUM(F13:F22)</f>
        <v>150000.00000000035</v>
      </c>
      <c r="G23" s="5">
        <f>SUM(G13:G22)</f>
        <v>11576.048013028367</v>
      </c>
    </row>
    <row r="24" spans="2:14" ht="6" customHeight="1">
      <c r="B24" s="20"/>
      <c r="C24" s="23"/>
      <c r="D24" s="23"/>
      <c r="E24" s="23"/>
      <c r="F24" s="23"/>
      <c r="G24" s="22"/>
    </row>
    <row r="25" spans="2:14" ht="15">
      <c r="B25" s="20"/>
      <c r="C25" s="35" t="s">
        <v>10</v>
      </c>
      <c r="D25" s="23"/>
      <c r="E25" s="41">
        <f>IF(AND(E8&gt;=20000,E8&lt;=2000000),G23,"Errore, valore di finanziamento non valido")</f>
        <v>11576.048013028367</v>
      </c>
      <c r="F25" s="42"/>
      <c r="G25" s="22"/>
    </row>
    <row r="26" spans="2:14">
      <c r="B26" s="20"/>
      <c r="C26" s="21"/>
      <c r="D26" s="21"/>
      <c r="E26" s="21"/>
      <c r="F26" s="21"/>
      <c r="G26" s="25"/>
      <c r="H26" s="6"/>
      <c r="I26" s="6"/>
      <c r="J26" s="6"/>
      <c r="K26" s="6"/>
      <c r="L26" s="6"/>
      <c r="M26" s="6"/>
      <c r="N26" s="6"/>
    </row>
    <row r="27" spans="2:14">
      <c r="B27" s="26"/>
      <c r="C27" s="27"/>
      <c r="D27" s="27"/>
      <c r="E27" s="27"/>
      <c r="F27" s="27"/>
      <c r="G27" s="28"/>
      <c r="H27" s="6"/>
      <c r="I27" s="6"/>
      <c r="J27" s="6"/>
      <c r="K27" s="6"/>
      <c r="L27" s="6"/>
      <c r="M27" s="6"/>
      <c r="N27" s="6"/>
    </row>
    <row r="30" spans="2:14">
      <c r="B30" s="30"/>
      <c r="C30" s="32" t="s">
        <v>12</v>
      </c>
    </row>
    <row r="31" spans="2:14" s="33" customFormat="1" ht="6" customHeight="1">
      <c r="C31" s="34"/>
    </row>
    <row r="32" spans="2:14">
      <c r="B32" s="31"/>
      <c r="C32" s="32" t="s">
        <v>13</v>
      </c>
    </row>
  </sheetData>
  <sheetProtection password="E9D0" sheet="1" objects="1" scenarios="1"/>
  <mergeCells count="3">
    <mergeCell ref="E7:F7"/>
    <mergeCell ref="E8:F8"/>
    <mergeCell ref="E25:F25"/>
  </mergeCells>
  <phoneticPr fontId="0" type="noConversion"/>
  <dataValidations count="1">
    <dataValidation type="whole" allowBlank="1" showInputMessage="1" showErrorMessage="1" errorTitle="Errore" error="Attenzione, il finanziamento deve essere un valore compreso tra Euro 20.000 ed Euro 2.000.000" sqref="E8">
      <formula1>20000</formula1>
      <formula2>2000000</formula2>
    </dataValidation>
  </dataValidations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Calcolo contributo</vt:lpstr>
    </vt:vector>
  </TitlesOfParts>
  <Company>ipi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cp:lastModifiedBy>Lo Porto</cp:lastModifiedBy>
  <dcterms:created xsi:type="dcterms:W3CDTF">2013-07-01T14:32:36Z</dcterms:created>
  <dcterms:modified xsi:type="dcterms:W3CDTF">2014-05-23T10:18:46Z</dcterms:modified>
</cp:coreProperties>
</file>